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Toc244794111" localSheetId="0">'Лист1'!$C$45</definedName>
  </definedNames>
  <calcPr fullCalcOnLoad="1"/>
</workbook>
</file>

<file path=xl/sharedStrings.xml><?xml version="1.0" encoding="utf-8"?>
<sst xmlns="http://schemas.openxmlformats.org/spreadsheetml/2006/main" count="82" uniqueCount="82">
  <si>
    <t>№</t>
  </si>
  <si>
    <t>Вопросы</t>
  </si>
  <si>
    <t>Ответы</t>
  </si>
  <si>
    <t>Файл с расширением .zip является:</t>
  </si>
  <si>
    <t>Укажите элемент рабочего стола Windows:</t>
  </si>
  <si>
    <t>Для запуска программы необходимо:</t>
  </si>
  <si>
    <t>Для ввода информации используется:</t>
  </si>
  <si>
    <t>В правом верхнем углу окна программы обычно отсутствует кнопка:</t>
  </si>
  <si>
    <t>Стандартный текстовый редактор OC Windows:</t>
  </si>
  <si>
    <t>К поисковым системам относятся:</t>
  </si>
  <si>
    <t>Для создания красной строки абзаца необходимо нажать клавишу:</t>
  </si>
  <si>
    <t>Компьютер, подключенный к Интернет, обязательно имеет:</t>
  </si>
  <si>
    <t>Задан адрес электронной почты в сети Интернет: user_name@mtu-net.ru. Укажите имя пользователя почтового сервиса:</t>
  </si>
  <si>
    <t>Компьютерный вирус -  это:</t>
  </si>
  <si>
    <t>Для создания презентаций используется:</t>
  </si>
  <si>
    <t>Программа Microsoft Word используется:</t>
  </si>
  <si>
    <t xml:space="preserve"> Презентация PowerPoint это:</t>
  </si>
  <si>
    <t>Для отправки письма по электронной почте необходимым является:</t>
  </si>
  <si>
    <t>Для того, чтобы скопировать слово, необходимо:</t>
  </si>
  <si>
    <t>Какое из следующих утверждений верно:</t>
  </si>
  <si>
    <t xml:space="preserve">Клавиша Enter в программе Word используется для: </t>
  </si>
  <si>
    <t>Клавиатура – это устройство для:</t>
  </si>
  <si>
    <t>Задан полный путь к файлу C:\DOC\PROBA.TXT. Укажите название файла:</t>
  </si>
  <si>
    <t>Адресом электронной почты в сети Интернет может быть:</t>
  </si>
  <si>
    <t>Браузером (программой для работы в сети Интернет)  является:</t>
  </si>
  <si>
    <t>Укажите верное утверждение:</t>
  </si>
  <si>
    <t>Для пользователя адрес ячейки электронной таблицы Microsoft Excel определяется:</t>
  </si>
  <si>
    <t>Клавиша CapsLock:</t>
  </si>
  <si>
    <t>Папка, в которую попадают удалённые объекты, называется:</t>
  </si>
  <si>
    <t>Для вывода информации не используется:</t>
  </si>
  <si>
    <t>Клавиша Delete в текстовом редакторе MS Word:</t>
  </si>
  <si>
    <t>Символ, вводимый с клавиатуры при наборе, отображается на экране дисплея в позиции, определяемой:</t>
  </si>
  <si>
    <t>Чтобы найти информацию в сети Интернет необходимо:</t>
  </si>
  <si>
    <t>К внешним устройствам компьютера не относится:</t>
  </si>
  <si>
    <t>К антивирусным программам относятся:</t>
  </si>
  <si>
    <t>Электронная почта (e-mail) позволяет передавать:</t>
  </si>
  <si>
    <t>Наименьшим элементом, используемым в графическом редакторе, является:</t>
  </si>
  <si>
    <t>Совокупность слайдов, созданных в Microsoft Power Point, образуют:</t>
  </si>
  <si>
    <t>Файл, созданный в программе  Microsoft Office PowerPoint 2003, имеет расширение:</t>
  </si>
  <si>
    <t>В ячейку электронной таблицы Excel можно ввести:</t>
  </si>
  <si>
    <t xml:space="preserve">Минимальной составляющей таблицы является: </t>
  </si>
  <si>
    <t>Упорядочивание значений диапазона ячеек в определенной последовательности называют:</t>
  </si>
  <si>
    <t>Грамматические ошибки в тексте подчеркиваются:</t>
  </si>
  <si>
    <t>К средствам поиска информации в сети Интернет относится:</t>
  </si>
  <si>
    <t>Чтобы вывести Справку (Help) на монитор компьютера необходимо нажать клавишу:</t>
  </si>
  <si>
    <t>Если условиями поиска имен файлов и папок задать следующие – реферат*.doc, то будут найдены:</t>
  </si>
  <si>
    <t>Графический редактор — это программный продукт, предназначенный для:</t>
  </si>
  <si>
    <t>Файловая система - это:</t>
  </si>
  <si>
    <t>Укажите тип файла Proba.txt:</t>
  </si>
  <si>
    <t>В папке могут храниться:</t>
  </si>
  <si>
    <t xml:space="preserve">Файл, восстановленный из корзины, перемещается: </t>
  </si>
  <si>
    <t>Примером цифровых образовательных ресурсов является:</t>
  </si>
  <si>
    <t>Цифровой образовательный ресурс -  это:</t>
  </si>
  <si>
    <t>Рисунки, карты, чертежи, диаграммы, схемы, графики представляют собой:</t>
  </si>
  <si>
    <t>Выберите неверный пример записи адреса WWW- сайта:</t>
  </si>
  <si>
    <t>Чтобы легче было возвращаться день ото дня к тем же самым Web-страницам со своего компьютера, удобнее всего:</t>
  </si>
  <si>
    <t>Программа для просмотра HTML документов в сети Интернет называется:</t>
  </si>
  <si>
    <t>Выберите из данного списка названия операционных систем:</t>
  </si>
  <si>
    <t>Всемирная паутина сети Internet зашифрована буквами:</t>
  </si>
  <si>
    <t>При создании презентации можно использовать следующие эффекты анимации: (дать наиболее полный ответ):</t>
  </si>
  <si>
    <t>Для выхода из критической ситуации нужно попробовать нажать клавишу:</t>
  </si>
  <si>
    <t>Выберите сервис, позволяющий организовать общение посетителей сайта:</t>
  </si>
  <si>
    <t>Авторизация на сайте или форуме – это:</t>
  </si>
  <si>
    <t>При отключении компьютера информация:</t>
  </si>
  <si>
    <t>«Маркированным» называется список:</t>
  </si>
  <si>
    <t>К числу основных функций текстового редактора относятся:</t>
  </si>
  <si>
    <t>Буфер обмена – это:</t>
  </si>
  <si>
    <t>Для создания архива документов нужно использовать программу:</t>
  </si>
  <si>
    <t>В ячейке MS Excel не может содержаться следующий формат данных:</t>
  </si>
  <si>
    <t>Ярлык – это:</t>
  </si>
  <si>
    <t>Монитор компьютера, работающий на основе прикосновений пальцами или стилусом:</t>
  </si>
  <si>
    <t>Хранить часто используемые адреса электронной почты (и другую информацию о своих корреспондентах) удобнее:</t>
  </si>
  <si>
    <t>Чтобы вывести прописную (заглавную) букву в начале предложения, следует нажать:</t>
  </si>
  <si>
    <t>Если при наборе текста все буквы отображаются прописными (заглавными), то это означает, что нажата клавиша:</t>
  </si>
  <si>
    <t>База данных - это:</t>
  </si>
  <si>
    <t>Программа Internet Explorer нужна для:</t>
  </si>
  <si>
    <t xml:space="preserve"> Power Point нужен для создания:</t>
  </si>
  <si>
    <t xml:space="preserve"> Microsoft Word - это:</t>
  </si>
  <si>
    <t xml:space="preserve"> Сайт – это:</t>
  </si>
  <si>
    <t>Рабочий стол Windows – это:</t>
  </si>
  <si>
    <t>Примерные вопросы по ИКТ для педагогических работников</t>
  </si>
  <si>
    <t>a) архивным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</si>
</sst>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8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2486025</xdr:colOff>
      <xdr:row>83</xdr:row>
      <xdr:rowOff>200025</xdr:rowOff>
    </xdr:from>
    <xdr:to>
      <xdr:col>3</xdr:col>
      <xdr:colOff>561975</xdr:colOff>
      <xdr:row>85</xdr:row>
      <xdr:rowOff>123825</xdr:rowOff>
    </xdr:to>
    <xdr:sp macro="[0]!результат">
      <xdr:nvSpPr>
        <xdr:cNvPr id="1" name="AutoShape 13"/>
        <xdr:cNvSpPr>
          <a:spLocks/>
        </xdr:cNvSpPr>
      </xdr:nvSpPr>
      <xdr:spPr>
        <a:xfrm>
          <a:off x="3228975" y="28432125"/>
          <a:ext cx="1581150" cy="4095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Ваш результат</a:t>
          </a:r>
        </a:p>
      </xdr:txBody>
    </xdr:sp>
    <xdr:clientData/>
  </xdr:twoCellAnchor>
  <xdr:twoCellAnchor>
    <xdr:from>
      <xdr:col>2</xdr:col>
      <xdr:colOff>238125</xdr:colOff>
      <xdr:row>0</xdr:row>
      <xdr:rowOff>28575</xdr:rowOff>
    </xdr:from>
    <xdr:to>
      <xdr:col>2</xdr:col>
      <xdr:colOff>1457325</xdr:colOff>
      <xdr:row>2</xdr:row>
      <xdr:rowOff>28575</xdr:rowOff>
    </xdr:to>
    <xdr:sp macro="[0]!начало">
      <xdr:nvSpPr>
        <xdr:cNvPr id="2" name="AutoShape 20"/>
        <xdr:cNvSpPr>
          <a:spLocks/>
        </xdr:cNvSpPr>
      </xdr:nvSpPr>
      <xdr:spPr>
        <a:xfrm>
          <a:off x="981075" y="28575"/>
          <a:ext cx="1219200" cy="571500"/>
        </a:xfrm>
        <a:prstGeom prst="horizontalScrol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Начать
тест</a:t>
          </a:r>
        </a:p>
      </xdr:txBody>
    </xdr:sp>
    <xdr:clientData/>
  </xdr:twoCellAnchor>
  <xdr:twoCellAnchor>
    <xdr:from>
      <xdr:col>2</xdr:col>
      <xdr:colOff>2619375</xdr:colOff>
      <xdr:row>85</xdr:row>
      <xdr:rowOff>142875</xdr:rowOff>
    </xdr:from>
    <xdr:to>
      <xdr:col>3</xdr:col>
      <xdr:colOff>142875</xdr:colOff>
      <xdr:row>89</xdr:row>
      <xdr:rowOff>28575</xdr:rowOff>
    </xdr:to>
    <xdr:sp macro="[0]!начало">
      <xdr:nvSpPr>
        <xdr:cNvPr id="3" name="AutoShape 21"/>
        <xdr:cNvSpPr>
          <a:spLocks/>
        </xdr:cNvSpPr>
      </xdr:nvSpPr>
      <xdr:spPr>
        <a:xfrm>
          <a:off x="3362325" y="28860750"/>
          <a:ext cx="1028700" cy="571500"/>
        </a:xfrm>
        <a:prstGeom prst="horizontalScrol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Начать
тест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G94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5.125" style="0" customWidth="1"/>
    <col min="2" max="2" width="4.625" style="3" customWidth="1"/>
    <col min="3" max="3" width="46.00390625" style="0" customWidth="1"/>
    <col min="4" max="4" width="79.125" style="0" customWidth="1"/>
    <col min="5" max="5" width="9.125" style="0" hidden="1" customWidth="1"/>
    <col min="6" max="6" width="11.875" style="0" customWidth="1"/>
  </cols>
  <sheetData>
    <row r="2" spans="2:7" ht="32.25" customHeight="1">
      <c r="B2" s="13" t="s">
        <v>80</v>
      </c>
      <c r="C2" s="13"/>
      <c r="D2" s="13"/>
      <c r="E2" s="1"/>
      <c r="F2" s="1"/>
      <c r="G2" s="1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2" t="s">
        <v>0</v>
      </c>
      <c r="C4" s="2" t="s">
        <v>1</v>
      </c>
      <c r="D4" s="2" t="s">
        <v>2</v>
      </c>
      <c r="E4" s="1"/>
      <c r="F4" s="1"/>
      <c r="G4" s="1"/>
    </row>
    <row r="5" spans="2:7" ht="15" customHeight="1">
      <c r="B5" s="2">
        <v>1</v>
      </c>
      <c r="C5" s="4" t="s">
        <v>3</v>
      </c>
      <c r="D5" s="4" t="s">
        <v>81</v>
      </c>
      <c r="E5" s="1">
        <f>IF(D5="a) архивным",1,0)</f>
        <v>1</v>
      </c>
      <c r="F5" s="1" t="str">
        <f>IF(E5=1,"верно","неверно")</f>
        <v>верно</v>
      </c>
      <c r="G5" s="1"/>
    </row>
    <row r="6" spans="2:6" ht="15.75">
      <c r="B6" s="2">
        <v>2</v>
      </c>
      <c r="C6" s="4" t="s">
        <v>4</v>
      </c>
      <c r="D6" s="4"/>
      <c r="E6" s="1">
        <f>IF(D6="b) панель задач",1,0)</f>
        <v>0</v>
      </c>
      <c r="F6" s="1" t="str">
        <f aca="true" t="shared" si="0" ref="F6:F69">IF(E6=1,"верно","неверно")</f>
        <v>неверно</v>
      </c>
    </row>
    <row r="7" spans="2:6" ht="15.75">
      <c r="B7" s="2">
        <v>3</v>
      </c>
      <c r="C7" s="4" t="s">
        <v>5</v>
      </c>
      <c r="D7" s="4"/>
      <c r="E7" s="1">
        <f>IF(D7="c) запустить исполняемый файл программы ",1,0)</f>
        <v>0</v>
      </c>
      <c r="F7" s="1" t="str">
        <f t="shared" si="0"/>
        <v>неверно</v>
      </c>
    </row>
    <row r="8" spans="2:6" ht="15.75">
      <c r="B8" s="2">
        <v>4</v>
      </c>
      <c r="C8" s="4" t="s">
        <v>6</v>
      </c>
      <c r="D8" s="4"/>
      <c r="E8" s="1">
        <f>IF(D8="d) микрофон",1,0)</f>
        <v>0</v>
      </c>
      <c r="F8" s="1" t="str">
        <f t="shared" si="0"/>
        <v>неверно</v>
      </c>
    </row>
    <row r="9" spans="2:6" ht="31.5">
      <c r="B9" s="2">
        <v>5</v>
      </c>
      <c r="C9" s="4" t="s">
        <v>7</v>
      </c>
      <c r="D9" s="4"/>
      <c r="E9" s="1">
        <f>IF(D9="c) повернуть",1,0)</f>
        <v>0</v>
      </c>
      <c r="F9" s="1" t="str">
        <f t="shared" si="0"/>
        <v>неверно</v>
      </c>
    </row>
    <row r="10" spans="2:6" ht="31.5">
      <c r="B10" s="2">
        <v>6</v>
      </c>
      <c r="C10" s="4" t="s">
        <v>8</v>
      </c>
      <c r="D10" s="4"/>
      <c r="E10" s="1">
        <f>IF(D10="b) WordPad",1,0)</f>
        <v>0</v>
      </c>
      <c r="F10" s="1" t="str">
        <f t="shared" si="0"/>
        <v>неверно</v>
      </c>
    </row>
    <row r="11" spans="2:6" ht="15.75">
      <c r="B11" s="2">
        <v>7</v>
      </c>
      <c r="C11" s="4" t="s">
        <v>9</v>
      </c>
      <c r="D11" s="4"/>
      <c r="E11" s="1">
        <f>IF(D11="c) www.rambler.ru",1,0)</f>
        <v>0</v>
      </c>
      <c r="F11" s="1" t="str">
        <f t="shared" si="0"/>
        <v>неверно</v>
      </c>
    </row>
    <row r="12" spans="2:6" ht="31.5">
      <c r="B12" s="2">
        <v>8</v>
      </c>
      <c r="C12" s="4" t="s">
        <v>10</v>
      </c>
      <c r="D12" s="4"/>
      <c r="E12" s="1">
        <f>IF(D12="a) tab",1,0)</f>
        <v>0</v>
      </c>
      <c r="F12" s="1" t="str">
        <f t="shared" si="0"/>
        <v>неверно</v>
      </c>
    </row>
    <row r="13" spans="2:6" ht="31.5">
      <c r="B13" s="2">
        <v>9</v>
      </c>
      <c r="C13" s="4" t="s">
        <v>11</v>
      </c>
      <c r="D13" s="4"/>
      <c r="E13" s="1">
        <f>IF(D13="c) IP-адрес",1,0)</f>
        <v>0</v>
      </c>
      <c r="F13" s="1" t="str">
        <f t="shared" si="0"/>
        <v>неверно</v>
      </c>
    </row>
    <row r="14" spans="2:6" ht="47.25">
      <c r="B14" s="2">
        <v>10</v>
      </c>
      <c r="C14" s="4" t="s">
        <v>12</v>
      </c>
      <c r="D14" s="4"/>
      <c r="E14" s="1">
        <f>IF(D14="d) user_name",1,0)</f>
        <v>0</v>
      </c>
      <c r="F14" s="1" t="str">
        <f t="shared" si="0"/>
        <v>неверно</v>
      </c>
    </row>
    <row r="15" spans="2:6" ht="15.75">
      <c r="B15" s="2">
        <v>11</v>
      </c>
      <c r="C15" s="4" t="s">
        <v>13</v>
      </c>
      <c r="D15" s="4"/>
      <c r="E15" s="1">
        <f>IF(D15="c) небольшая программа, предназначенная для выполнения задач, создающих проблемы пользователю",1,0)</f>
        <v>0</v>
      </c>
      <c r="F15" s="1" t="str">
        <f t="shared" si="0"/>
        <v>неверно</v>
      </c>
    </row>
    <row r="16" spans="2:6" ht="15.75">
      <c r="B16" s="2">
        <v>12</v>
      </c>
      <c r="C16" s="4" t="s">
        <v>14</v>
      </c>
      <c r="D16" s="4"/>
      <c r="E16" s="1">
        <f>IF(D16="a) Microsoft PowerPoint",1,0)</f>
        <v>0</v>
      </c>
      <c r="F16" s="1" t="str">
        <f t="shared" si="0"/>
        <v>неверно</v>
      </c>
    </row>
    <row r="17" spans="2:6" ht="15.75">
      <c r="B17" s="2">
        <v>13</v>
      </c>
      <c r="C17" s="4" t="s">
        <v>16</v>
      </c>
      <c r="D17" s="4"/>
      <c r="E17" s="1">
        <f>IF(D17="d) файл, содержащий информацию для текстового, графического, видео и звукового сопровождения данных",1,0)</f>
        <v>0</v>
      </c>
      <c r="F17" s="1" t="str">
        <f t="shared" si="0"/>
        <v>неверно</v>
      </c>
    </row>
    <row r="18" spans="2:6" ht="15.75">
      <c r="B18" s="2">
        <v>14</v>
      </c>
      <c r="C18" s="4" t="s">
        <v>15</v>
      </c>
      <c r="D18" s="4"/>
      <c r="E18" s="1">
        <f>IF(D18="b) создания и редактирования текстового файла",1,0)</f>
        <v>0</v>
      </c>
      <c r="F18" s="1" t="str">
        <f t="shared" si="0"/>
        <v>неверно</v>
      </c>
    </row>
    <row r="19" spans="2:6" ht="31.5">
      <c r="B19" s="2">
        <v>15</v>
      </c>
      <c r="C19" s="4" t="s">
        <v>17</v>
      </c>
      <c r="D19" s="4"/>
      <c r="E19" s="1">
        <f>IF(D19="c) наличие установленной почтовой программы",1,0)</f>
        <v>0</v>
      </c>
      <c r="F19" s="1" t="str">
        <f t="shared" si="0"/>
        <v>неверно</v>
      </c>
    </row>
    <row r="20" spans="2:6" ht="31.5">
      <c r="B20" s="2">
        <v>16</v>
      </c>
      <c r="C20" s="4" t="s">
        <v>18</v>
      </c>
      <c r="D20" s="4"/>
      <c r="E20" s="1">
        <f>IF(D20="b) выделить, в контекстном меню выбрать строку «копировать»",1,0)</f>
        <v>0</v>
      </c>
      <c r="F20" s="1" t="str">
        <f t="shared" si="0"/>
        <v>неверно</v>
      </c>
    </row>
    <row r="21" spans="2:6" ht="15.75">
      <c r="B21" s="2">
        <v>17</v>
      </c>
      <c r="C21" s="4" t="s">
        <v>19</v>
      </c>
      <c r="D21" s="4"/>
      <c r="E21" s="1">
        <f>IF(D21="d) Linux – единственная операционная система, использующая многозадачность",1,0)</f>
        <v>0</v>
      </c>
      <c r="F21" s="1" t="str">
        <f t="shared" si="0"/>
        <v>неверно</v>
      </c>
    </row>
    <row r="22" spans="2:6" ht="31.5">
      <c r="B22" s="2">
        <v>18</v>
      </c>
      <c r="C22" s="4" t="s">
        <v>20</v>
      </c>
      <c r="D22" s="4"/>
      <c r="E22" s="1">
        <f>IF(D22="a) ввода новой строки (начало нового абзаца)",1,0)</f>
        <v>0</v>
      </c>
      <c r="F22" s="1" t="str">
        <f t="shared" si="0"/>
        <v>неверно</v>
      </c>
    </row>
    <row r="23" spans="2:6" ht="15.75">
      <c r="B23" s="2">
        <v>19</v>
      </c>
      <c r="C23" s="4" t="s">
        <v>75</v>
      </c>
      <c r="D23" s="4"/>
      <c r="E23" s="1">
        <f>IF(D23="b) удобного серфинга в сети",1,0)</f>
        <v>0</v>
      </c>
      <c r="F23" s="1" t="str">
        <f t="shared" si="0"/>
        <v>неверно</v>
      </c>
    </row>
    <row r="24" spans="2:6" ht="15.75">
      <c r="B24" s="2">
        <v>20</v>
      </c>
      <c r="C24" s="4" t="s">
        <v>21</v>
      </c>
      <c r="D24" s="4"/>
      <c r="E24" s="1">
        <f>IF(D24="c) ввода информации",1,0)</f>
        <v>0</v>
      </c>
      <c r="F24" s="1" t="str">
        <f t="shared" si="0"/>
        <v>неверно</v>
      </c>
    </row>
    <row r="25" spans="2:6" ht="47.25">
      <c r="B25" s="2">
        <v>21</v>
      </c>
      <c r="C25" s="4" t="s">
        <v>22</v>
      </c>
      <c r="D25" s="4"/>
      <c r="E25" s="1">
        <f>IF(D25="a) PROBA.TXT ",1,0)</f>
        <v>0</v>
      </c>
      <c r="F25" s="1" t="str">
        <f t="shared" si="0"/>
        <v>неверно</v>
      </c>
    </row>
    <row r="26" spans="2:6" ht="31.5">
      <c r="B26" s="2">
        <v>22</v>
      </c>
      <c r="C26" s="4" t="s">
        <v>23</v>
      </c>
      <c r="D26" s="4"/>
      <c r="E26" s="1">
        <f>IF(D26="b) abc@def.com",1,0)</f>
        <v>0</v>
      </c>
      <c r="F26" s="1" t="str">
        <f t="shared" si="0"/>
        <v>неверно</v>
      </c>
    </row>
    <row r="27" spans="2:6" ht="31.5">
      <c r="B27" s="2">
        <v>23</v>
      </c>
      <c r="C27" s="4" t="s">
        <v>24</v>
      </c>
      <c r="D27" s="4"/>
      <c r="E27" s="1">
        <f>IF(D27="d) Opera ",1,0)</f>
        <v>0</v>
      </c>
      <c r="F27" s="1" t="str">
        <f t="shared" si="0"/>
        <v>неверно</v>
      </c>
    </row>
    <row r="28" spans="2:6" ht="15.75">
      <c r="B28" s="2">
        <v>24</v>
      </c>
      <c r="C28" s="4" t="s">
        <v>25</v>
      </c>
      <c r="D28" s="8"/>
      <c r="E28" s="1">
        <f>IF(D28="c) с помощью Microsoft Excel производят вычисления",1,0)</f>
        <v>0</v>
      </c>
      <c r="F28" s="1" t="str">
        <f t="shared" si="0"/>
        <v>неверно</v>
      </c>
    </row>
    <row r="29" spans="2:6" ht="31.5">
      <c r="B29" s="2">
        <v>25</v>
      </c>
      <c r="C29" s="4" t="s">
        <v>26</v>
      </c>
      <c r="D29" s="4"/>
      <c r="E29" s="1">
        <f>IF(D29="a) пересечением строки и столбца",1,0)</f>
        <v>0</v>
      </c>
      <c r="F29" s="1" t="str">
        <f t="shared" si="0"/>
        <v>неверно</v>
      </c>
    </row>
    <row r="30" spans="2:6" ht="15.75">
      <c r="B30" s="2">
        <v>26</v>
      </c>
      <c r="C30" s="4" t="s">
        <v>76</v>
      </c>
      <c r="D30" s="4"/>
      <c r="E30" s="1">
        <f>IF(D30="c) презентаций",1,0)</f>
        <v>0</v>
      </c>
      <c r="F30" s="1" t="str">
        <f t="shared" si="0"/>
        <v>неверно</v>
      </c>
    </row>
    <row r="31" spans="2:6" ht="15.75">
      <c r="B31" s="2">
        <v>27</v>
      </c>
      <c r="C31" s="4" t="s">
        <v>27</v>
      </c>
      <c r="D31" s="4"/>
      <c r="E31" s="1">
        <f>IF(D31="d) включает и выключает режим ввода прописных (заглавных) букв",1,0)</f>
        <v>0</v>
      </c>
      <c r="F31" s="1" t="str">
        <f t="shared" si="0"/>
        <v>неверно</v>
      </c>
    </row>
    <row r="32" spans="2:6" ht="31.5">
      <c r="B32" s="2">
        <v>28</v>
      </c>
      <c r="C32" s="4" t="s">
        <v>28</v>
      </c>
      <c r="D32" s="4"/>
      <c r="E32" s="1">
        <f>IF(D32="b) корзина",1,0)</f>
        <v>0</v>
      </c>
      <c r="F32" s="1" t="str">
        <f t="shared" si="0"/>
        <v>неверно</v>
      </c>
    </row>
    <row r="33" spans="2:6" ht="15.75">
      <c r="B33" s="2">
        <v>29</v>
      </c>
      <c r="C33" s="4" t="s">
        <v>29</v>
      </c>
      <c r="D33" s="4"/>
      <c r="E33" s="1">
        <f>IF(D33="a) сканер",1,0)</f>
        <v>0</v>
      </c>
      <c r="F33" s="1" t="str">
        <f t="shared" si="0"/>
        <v>неверно</v>
      </c>
    </row>
    <row r="34" spans="2:6" ht="31.5">
      <c r="B34" s="2">
        <v>30</v>
      </c>
      <c r="C34" s="4" t="s">
        <v>30</v>
      </c>
      <c r="D34" s="4"/>
      <c r="E34" s="1">
        <f>IF(D34="d) удаляет символ справа от курсора",1,0)</f>
        <v>0</v>
      </c>
      <c r="F34" s="1" t="str">
        <f t="shared" si="0"/>
        <v>неверно</v>
      </c>
    </row>
    <row r="35" spans="2:6" ht="47.25">
      <c r="B35" s="2">
        <v>31</v>
      </c>
      <c r="C35" s="4" t="s">
        <v>31</v>
      </c>
      <c r="D35" s="4"/>
      <c r="E35" s="1">
        <f>IF(D35="b) позицией курсора",1,0)</f>
        <v>0</v>
      </c>
      <c r="F35" s="1" t="str">
        <f t="shared" si="0"/>
        <v>неверно</v>
      </c>
    </row>
    <row r="36" spans="2:6" ht="31.5">
      <c r="B36" s="2">
        <v>32</v>
      </c>
      <c r="C36" s="4" t="s">
        <v>32</v>
      </c>
      <c r="D36" s="4"/>
      <c r="E36" s="1">
        <f>IF(D36="b) набрать запрос в специальном поле поисковой машины",1,0)</f>
        <v>0</v>
      </c>
      <c r="F36" s="1" t="str">
        <f t="shared" si="0"/>
        <v>неверно</v>
      </c>
    </row>
    <row r="37" spans="2:6" ht="15.75">
      <c r="B37" s="2">
        <v>33</v>
      </c>
      <c r="C37" s="4" t="s">
        <v>77</v>
      </c>
      <c r="D37" s="4"/>
      <c r="E37" s="1">
        <f>IF(D37="a) текстовый редактор",1,0)</f>
        <v>0</v>
      </c>
      <c r="F37" s="1" t="str">
        <f t="shared" si="0"/>
        <v>неверно</v>
      </c>
    </row>
    <row r="38" spans="2:6" ht="24" customHeight="1">
      <c r="B38" s="2">
        <v>34</v>
      </c>
      <c r="C38" s="4" t="s">
        <v>33</v>
      </c>
      <c r="D38" s="4"/>
      <c r="E38" s="1">
        <f>IF(D38="c) процессор",1,0)</f>
        <v>0</v>
      </c>
      <c r="F38" s="1" t="str">
        <f t="shared" si="0"/>
        <v>неверно</v>
      </c>
    </row>
    <row r="39" spans="2:6" ht="15.75">
      <c r="B39" s="2">
        <v>35</v>
      </c>
      <c r="C39" s="4" t="s">
        <v>34</v>
      </c>
      <c r="D39" s="4"/>
      <c r="E39" s="1">
        <f>IF(D39="d) Norton Internet Security",1,0)</f>
        <v>0</v>
      </c>
      <c r="F39" s="1" t="str">
        <f t="shared" si="0"/>
        <v>неверно</v>
      </c>
    </row>
    <row r="40" spans="2:6" ht="31.5">
      <c r="B40" s="2">
        <v>36</v>
      </c>
      <c r="C40" s="4" t="s">
        <v>35</v>
      </c>
      <c r="D40" s="4"/>
      <c r="E40" s="1">
        <f>IF(D40="b) электронные письма",1,0)</f>
        <v>0</v>
      </c>
      <c r="F40" s="1" t="str">
        <f t="shared" si="0"/>
        <v>неверно</v>
      </c>
    </row>
    <row r="41" spans="2:6" ht="15.75">
      <c r="B41" s="2">
        <v>37</v>
      </c>
      <c r="C41" s="4" t="s">
        <v>78</v>
      </c>
      <c r="D41" s="4"/>
      <c r="E41" s="1">
        <f>IF(D41="a) совокупность web страниц",1,0)</f>
        <v>0</v>
      </c>
      <c r="F41" s="1" t="str">
        <f t="shared" si="0"/>
        <v>неверно</v>
      </c>
    </row>
    <row r="42" spans="2:6" ht="31.5">
      <c r="B42" s="2">
        <v>38</v>
      </c>
      <c r="C42" s="4" t="s">
        <v>36</v>
      </c>
      <c r="D42" s="4"/>
      <c r="E42" s="1">
        <f>IF(D42="c) пиксель",1,0)</f>
        <v>0</v>
      </c>
      <c r="F42" s="1" t="str">
        <f t="shared" si="0"/>
        <v>неверно</v>
      </c>
    </row>
    <row r="43" spans="2:6" ht="31.5">
      <c r="B43" s="2">
        <v>39</v>
      </c>
      <c r="C43" s="4" t="s">
        <v>37</v>
      </c>
      <c r="D43" s="4"/>
      <c r="E43" s="1">
        <f>IF(D43="d) презентацию",1,0)</f>
        <v>0</v>
      </c>
      <c r="F43" s="1" t="str">
        <f t="shared" si="0"/>
        <v>неверно</v>
      </c>
    </row>
    <row r="44" spans="2:6" ht="31.5">
      <c r="B44" s="2">
        <v>40</v>
      </c>
      <c r="C44" s="4" t="s">
        <v>38</v>
      </c>
      <c r="D44" s="4"/>
      <c r="E44" s="1">
        <f>IF(D44="a) ppt",1,0)</f>
        <v>0</v>
      </c>
      <c r="F44" s="1" t="str">
        <f t="shared" si="0"/>
        <v>неверно</v>
      </c>
    </row>
    <row r="45" spans="2:6" ht="31.5">
      <c r="B45" s="2">
        <v>41</v>
      </c>
      <c r="C45" s="4" t="s">
        <v>39</v>
      </c>
      <c r="D45" s="4"/>
      <c r="E45" s="1">
        <f>IF(D45="a) текст",1,0)</f>
        <v>0</v>
      </c>
      <c r="F45" s="1" t="str">
        <f t="shared" si="0"/>
        <v>неверно</v>
      </c>
    </row>
    <row r="46" spans="2:6" ht="31.5">
      <c r="B46" s="2">
        <v>42</v>
      </c>
      <c r="C46" s="4" t="s">
        <v>40</v>
      </c>
      <c r="D46" s="4"/>
      <c r="E46" s="1">
        <f>IF(D46="d) ячейка",1,0)</f>
        <v>0</v>
      </c>
      <c r="F46" s="1" t="str">
        <f t="shared" si="0"/>
        <v>неверно</v>
      </c>
    </row>
    <row r="47" spans="2:6" ht="47.25">
      <c r="B47" s="2">
        <v>43</v>
      </c>
      <c r="C47" s="4" t="s">
        <v>41</v>
      </c>
      <c r="D47" s="4"/>
      <c r="E47" s="1">
        <f>IF(D47="c) сортировкой",1,0)</f>
        <v>0</v>
      </c>
      <c r="F47" s="1" t="str">
        <f t="shared" si="0"/>
        <v>неверно</v>
      </c>
    </row>
    <row r="48" spans="2:6" ht="31.5">
      <c r="B48" s="2">
        <v>44</v>
      </c>
      <c r="C48" s="4" t="s">
        <v>42</v>
      </c>
      <c r="D48" s="4"/>
      <c r="E48" s="1">
        <f>IF(D48="b) красной волнистой линией",1,0)</f>
        <v>0</v>
      </c>
      <c r="F48" s="1" t="str">
        <f t="shared" si="0"/>
        <v>неверно</v>
      </c>
    </row>
    <row r="49" spans="2:6" ht="31.5">
      <c r="B49" s="2">
        <v>45</v>
      </c>
      <c r="C49" s="4" t="s">
        <v>43</v>
      </c>
      <c r="D49" s="4"/>
      <c r="E49" s="1">
        <f>IF(D49="b) Internet Explorer",1,0)</f>
        <v>0</v>
      </c>
      <c r="F49" s="1" t="str">
        <f t="shared" si="0"/>
        <v>неверно</v>
      </c>
    </row>
    <row r="50" spans="2:6" ht="31.5">
      <c r="B50" s="2">
        <v>46</v>
      </c>
      <c r="C50" s="4" t="s">
        <v>44</v>
      </c>
      <c r="D50" s="4"/>
      <c r="E50" s="1">
        <f>IF(D50="c) F1",1,0)</f>
        <v>0</v>
      </c>
      <c r="F50" s="1" t="str">
        <f t="shared" si="0"/>
        <v>неверно</v>
      </c>
    </row>
    <row r="51" spans="2:6" ht="47.25">
      <c r="B51" s="2">
        <v>47</v>
      </c>
      <c r="C51" s="4" t="s">
        <v>45</v>
      </c>
      <c r="D51" s="4"/>
      <c r="E51" s="1">
        <f>IF(D51="c) в начале есть слово «реферат» и любые символы после него, созданные в программе Microsoft Word ",1,0)</f>
        <v>0</v>
      </c>
      <c r="F51" s="1" t="str">
        <f t="shared" si="0"/>
        <v>неверно</v>
      </c>
    </row>
    <row r="52" spans="2:6" ht="31.5">
      <c r="B52" s="2">
        <v>48</v>
      </c>
      <c r="C52" s="4" t="s">
        <v>46</v>
      </c>
      <c r="D52" s="4"/>
      <c r="E52" s="1">
        <f>IF(D52="b) создания и редактирования изображений",1,0)</f>
        <v>0</v>
      </c>
      <c r="F52" s="1" t="str">
        <f t="shared" si="0"/>
        <v>неверно</v>
      </c>
    </row>
    <row r="53" spans="2:6" ht="15.75">
      <c r="B53" s="2">
        <v>49</v>
      </c>
      <c r="C53" s="4" t="s">
        <v>47</v>
      </c>
      <c r="D53" s="4"/>
      <c r="E53" s="1">
        <f>IF(D53="a) способ размещения информации на диске",1,0)</f>
        <v>0</v>
      </c>
      <c r="F53" s="1" t="str">
        <f t="shared" si="0"/>
        <v>неверно</v>
      </c>
    </row>
    <row r="54" spans="2:6" ht="15.75">
      <c r="B54" s="2">
        <v>50</v>
      </c>
      <c r="C54" s="4" t="s">
        <v>48</v>
      </c>
      <c r="D54" s="4"/>
      <c r="E54" s="1">
        <f>IF(D54="d) текст",1,0)</f>
        <v>0</v>
      </c>
      <c r="F54" s="1" t="str">
        <f t="shared" si="0"/>
        <v>неверно</v>
      </c>
    </row>
    <row r="55" spans="2:6" ht="15.75">
      <c r="B55" s="2">
        <v>51</v>
      </c>
      <c r="C55" s="4" t="s">
        <v>49</v>
      </c>
      <c r="D55" s="4"/>
      <c r="E55" s="1">
        <f>IF(D55="c) файлы и папки",1,0)</f>
        <v>0</v>
      </c>
      <c r="F55" s="1" t="str">
        <f t="shared" si="0"/>
        <v>неверно</v>
      </c>
    </row>
    <row r="56" spans="2:6" ht="31.5">
      <c r="B56" s="2">
        <v>52</v>
      </c>
      <c r="C56" s="4" t="s">
        <v>50</v>
      </c>
      <c r="D56" s="4"/>
      <c r="E56" s="1">
        <f>IF(D56="b) в место удаления",1,0)</f>
        <v>0</v>
      </c>
      <c r="F56" s="1" t="str">
        <f t="shared" si="0"/>
        <v>неверно</v>
      </c>
    </row>
    <row r="57" spans="2:6" ht="31.5">
      <c r="B57" s="2">
        <v>53</v>
      </c>
      <c r="C57" s="4" t="s">
        <v>51</v>
      </c>
      <c r="D57" s="4"/>
      <c r="E57" s="1">
        <f>IF(D57="d) мультимедийный DVD диск",1,0)</f>
        <v>0</v>
      </c>
      <c r="F57" s="1" t="str">
        <f t="shared" si="0"/>
        <v>неверно</v>
      </c>
    </row>
    <row r="58" spans="2:6" ht="15.75">
      <c r="B58" s="2">
        <v>54</v>
      </c>
      <c r="C58" s="4" t="s">
        <v>52</v>
      </c>
      <c r="D58" s="4"/>
      <c r="E58" s="1">
        <f>IF(D58="c) объект, предназначенный для образовательных целей и представленный в электронной форме",1,0)</f>
        <v>0</v>
      </c>
      <c r="F58" s="1" t="str">
        <f t="shared" si="0"/>
        <v>неверно</v>
      </c>
    </row>
    <row r="59" spans="2:6" ht="31.5">
      <c r="B59" s="2">
        <v>55</v>
      </c>
      <c r="C59" s="4" t="s">
        <v>53</v>
      </c>
      <c r="D59" s="4"/>
      <c r="E59" s="1">
        <f>IF(D59="a) визуализацию представленной информации",1,0)</f>
        <v>0</v>
      </c>
      <c r="F59" s="1" t="str">
        <f t="shared" si="0"/>
        <v>неверно</v>
      </c>
    </row>
    <row r="60" spans="2:6" ht="31.5">
      <c r="B60" s="2">
        <v>56</v>
      </c>
      <c r="C60" s="4" t="s">
        <v>54</v>
      </c>
      <c r="D60" s="4"/>
      <c r="E60" s="1">
        <f>IF(D60="b) username@yandex.ru",1,0)</f>
        <v>0</v>
      </c>
      <c r="F60" s="1" t="str">
        <f t="shared" si="0"/>
        <v>неверно</v>
      </c>
    </row>
    <row r="61" spans="2:6" ht="47.25">
      <c r="B61" s="2">
        <v>57</v>
      </c>
      <c r="C61" s="4" t="s">
        <v>55</v>
      </c>
      <c r="D61" s="4"/>
      <c r="E61" s="1">
        <f>IF(D61="d) заносить часто посещаемые страницы в «избранное»",1,0)</f>
        <v>0</v>
      </c>
      <c r="F61" s="1" t="str">
        <f t="shared" si="0"/>
        <v>неверно</v>
      </c>
    </row>
    <row r="62" spans="2:6" ht="31.5">
      <c r="B62" s="2">
        <v>58</v>
      </c>
      <c r="C62" s="4" t="s">
        <v>56</v>
      </c>
      <c r="D62" s="4"/>
      <c r="E62" s="1">
        <f>IF(D62="c) браузер",1,0)</f>
        <v>0</v>
      </c>
      <c r="F62" s="1" t="str">
        <f t="shared" si="0"/>
        <v>неверно</v>
      </c>
    </row>
    <row r="63" spans="2:6" ht="31.5">
      <c r="B63" s="2">
        <v>59</v>
      </c>
      <c r="C63" s="4" t="s">
        <v>57</v>
      </c>
      <c r="D63" s="4"/>
      <c r="E63" s="1">
        <f>IF(D63="a) Microsoft Windows 2000",1,0)</f>
        <v>0</v>
      </c>
      <c r="F63" s="1" t="str">
        <f t="shared" si="0"/>
        <v>неверно</v>
      </c>
    </row>
    <row r="64" spans="2:6" ht="31.5">
      <c r="B64" s="2">
        <v>60</v>
      </c>
      <c r="C64" s="4" t="s">
        <v>58</v>
      </c>
      <c r="D64" s="4"/>
      <c r="E64" s="1">
        <f>IF(D64="b) www",1,0)</f>
        <v>0</v>
      </c>
      <c r="F64" s="1" t="str">
        <f t="shared" si="0"/>
        <v>неверно</v>
      </c>
    </row>
    <row r="65" spans="2:6" ht="47.25">
      <c r="B65" s="2">
        <v>61</v>
      </c>
      <c r="C65" s="4" t="s">
        <v>59</v>
      </c>
      <c r="D65" s="4"/>
      <c r="E65" s="1">
        <f>IF(D65="d) фигура, плюс, центрифуга, бумеранг, кнут",1,0)</f>
        <v>0</v>
      </c>
      <c r="F65" s="1" t="str">
        <f t="shared" si="0"/>
        <v>неверно</v>
      </c>
    </row>
    <row r="66" spans="2:6" ht="31.5">
      <c r="B66" s="2">
        <v>62</v>
      </c>
      <c r="C66" s="4" t="s">
        <v>60</v>
      </c>
      <c r="D66" s="4"/>
      <c r="E66" s="1">
        <f>IF(D66="c) esc",1,0)</f>
        <v>0</v>
      </c>
      <c r="F66" s="1" t="str">
        <f t="shared" si="0"/>
        <v>неверно</v>
      </c>
    </row>
    <row r="67" spans="2:6" ht="31.5">
      <c r="B67" s="2">
        <v>63</v>
      </c>
      <c r="C67" s="4" t="s">
        <v>61</v>
      </c>
      <c r="D67" s="4"/>
      <c r="E67" s="1">
        <f>IF(D67="d) www-сервис",1,0)</f>
        <v>0</v>
      </c>
      <c r="F67" s="1" t="str">
        <f t="shared" si="0"/>
        <v>неверно</v>
      </c>
    </row>
    <row r="68" spans="2:6" ht="15.75">
      <c r="B68" s="2">
        <v>64</v>
      </c>
      <c r="C68" s="4" t="s">
        <v>62</v>
      </c>
      <c r="D68" s="4"/>
      <c r="E68" s="1">
        <f>IF(D68="b) процесс выбора уникальной пары «логин-пароль»",1,0)</f>
        <v>0</v>
      </c>
      <c r="F68" s="1" t="str">
        <f t="shared" si="0"/>
        <v>неверно</v>
      </c>
    </row>
    <row r="69" spans="2:6" ht="15.75">
      <c r="B69" s="2">
        <v>65</v>
      </c>
      <c r="C69" s="4" t="s">
        <v>63</v>
      </c>
      <c r="D69" s="4"/>
      <c r="E69" s="1">
        <f>IF(D69="d) сохраняется в постоянной памяти и стирается из оперативной",1,0)</f>
        <v>0</v>
      </c>
      <c r="F69" s="1" t="str">
        <f t="shared" si="0"/>
        <v>неверно</v>
      </c>
    </row>
    <row r="70" spans="2:6" ht="15.75">
      <c r="B70" s="2">
        <v>66</v>
      </c>
      <c r="C70" s="4" t="s">
        <v>64</v>
      </c>
      <c r="D70" s="4"/>
      <c r="E70" s="1">
        <f>IF(D70="b) в котором вместо цифр используются одинаковые символы",1,0)</f>
        <v>0</v>
      </c>
      <c r="F70" s="1" t="str">
        <f aca="true" t="shared" si="1" ref="F70:F81">IF(E70=1,"верно","неверно")</f>
        <v>неверно</v>
      </c>
    </row>
    <row r="71" spans="2:6" ht="31.5">
      <c r="B71" s="2">
        <v>67</v>
      </c>
      <c r="C71" s="4" t="s">
        <v>65</v>
      </c>
      <c r="D71" s="4"/>
      <c r="E71" s="1">
        <f>IF(D71="c) создание, редактирование, сохранение текста",1,0)</f>
        <v>0</v>
      </c>
      <c r="F71" s="1" t="str">
        <f t="shared" si="1"/>
        <v>неверно</v>
      </c>
    </row>
    <row r="72" spans="2:6" ht="31.5">
      <c r="B72" s="2">
        <v>68</v>
      </c>
      <c r="C72" s="4" t="s">
        <v>67</v>
      </c>
      <c r="D72" s="4"/>
      <c r="E72" s="1">
        <f>IF(D72="b) winrar",1,0)</f>
        <v>0</v>
      </c>
      <c r="F72" s="1" t="str">
        <f t="shared" si="1"/>
        <v>неверно</v>
      </c>
    </row>
    <row r="73" spans="2:6" ht="31.5">
      <c r="B73" s="2">
        <v>69</v>
      </c>
      <c r="C73" s="4" t="s">
        <v>68</v>
      </c>
      <c r="D73" s="4"/>
      <c r="E73" s="1">
        <f>IF(D73="c) диаграмма",1,0)</f>
        <v>0</v>
      </c>
      <c r="F73" s="1" t="str">
        <f t="shared" si="1"/>
        <v>неверно</v>
      </c>
    </row>
    <row r="74" spans="2:6" ht="15.75">
      <c r="B74" s="2">
        <v>70</v>
      </c>
      <c r="C74" s="4" t="s">
        <v>69</v>
      </c>
      <c r="D74" s="4"/>
      <c r="E74" s="1">
        <f>IF(D74="a) значок, позволяющий запустить программу, получить прямой доступ к файлу или папке",1,0)</f>
        <v>0</v>
      </c>
      <c r="F74" s="1" t="str">
        <f t="shared" si="1"/>
        <v>неверно</v>
      </c>
    </row>
    <row r="75" spans="2:6" ht="47.25">
      <c r="B75" s="2">
        <v>71</v>
      </c>
      <c r="C75" s="4" t="s">
        <v>70</v>
      </c>
      <c r="D75" s="4"/>
      <c r="E75" s="1">
        <f>IF(D75="a) touchpad",1,0)</f>
        <v>0</v>
      </c>
      <c r="F75" s="1" t="str">
        <f t="shared" si="1"/>
        <v>неверно</v>
      </c>
    </row>
    <row r="76" spans="2:6" ht="47.25">
      <c r="B76" s="2">
        <v>72</v>
      </c>
      <c r="C76" s="4" t="s">
        <v>71</v>
      </c>
      <c r="D76" s="4"/>
      <c r="E76" s="1">
        <f>IF(D76="c) в адресной книге почтовой программы",1,0)</f>
        <v>0</v>
      </c>
      <c r="F76" s="1" t="str">
        <f t="shared" si="1"/>
        <v>неверно</v>
      </c>
    </row>
    <row r="77" spans="2:6" ht="47.25">
      <c r="B77" s="2">
        <v>73</v>
      </c>
      <c r="C77" s="4" t="s">
        <v>72</v>
      </c>
      <c r="D77" s="4"/>
      <c r="E77" s="1">
        <f>IF(D77="d) shift",1,0)</f>
        <v>0</v>
      </c>
      <c r="F77" s="1" t="str">
        <f t="shared" si="1"/>
        <v>неверно</v>
      </c>
    </row>
    <row r="78" spans="2:6" ht="47.25">
      <c r="B78" s="2">
        <v>74</v>
      </c>
      <c r="C78" s="4" t="s">
        <v>73</v>
      </c>
      <c r="D78" s="4"/>
      <c r="E78" s="1">
        <f>IF(D78="a) caps lock",1,0)</f>
        <v>0</v>
      </c>
      <c r="F78" s="1" t="str">
        <f t="shared" si="1"/>
        <v>неверно</v>
      </c>
    </row>
    <row r="79" spans="2:6" ht="15.75">
      <c r="B79" s="2">
        <v>75</v>
      </c>
      <c r="C79" s="9" t="s">
        <v>74</v>
      </c>
      <c r="D79" s="4"/>
      <c r="E79" s="1">
        <f>IF(D79="c) совокупность систематизированных материалов ",1,0)</f>
        <v>0</v>
      </c>
      <c r="F79" s="1" t="str">
        <f t="shared" si="1"/>
        <v>неверно</v>
      </c>
    </row>
    <row r="80" spans="2:6" ht="15.75">
      <c r="B80" s="2">
        <v>76</v>
      </c>
      <c r="C80" s="10" t="s">
        <v>66</v>
      </c>
      <c r="D80" s="4"/>
      <c r="E80" s="1">
        <f>IF(D80="a) временная область хранения скопированной информации",1,0)</f>
        <v>0</v>
      </c>
      <c r="F80" s="1" t="str">
        <f t="shared" si="1"/>
        <v>неверно</v>
      </c>
    </row>
    <row r="81" spans="2:6" ht="15.75">
      <c r="B81" s="2">
        <v>77</v>
      </c>
      <c r="C81" s="10" t="s">
        <v>79</v>
      </c>
      <c r="D81" s="4"/>
      <c r="E81" s="1">
        <f>IF(D81="c) основное рабочее пространство пользователя Windows",1,0)</f>
        <v>0</v>
      </c>
      <c r="F81" s="1" t="str">
        <f t="shared" si="1"/>
        <v>неверно</v>
      </c>
    </row>
    <row r="82" spans="3:4" ht="12.75">
      <c r="C82" s="6"/>
      <c r="D82" s="5"/>
    </row>
    <row r="83" spans="3:5" ht="15.75">
      <c r="C83" s="6"/>
      <c r="D83" s="11"/>
      <c r="E83" s="7">
        <f>SUM(E5:E82)</f>
        <v>1</v>
      </c>
    </row>
    <row r="84" ht="15.75">
      <c r="D84" s="11"/>
    </row>
    <row r="85" ht="22.5">
      <c r="D85" s="12">
        <f>E83</f>
        <v>1</v>
      </c>
    </row>
    <row r="86" ht="15.75">
      <c r="D86" s="11"/>
    </row>
    <row r="92" ht="12.75">
      <c r="C92" s="5"/>
    </row>
    <row r="94" ht="12.75">
      <c r="C94" s="5"/>
    </row>
  </sheetData>
  <mergeCells count="1">
    <mergeCell ref="B2:D2"/>
  </mergeCells>
  <dataValidations count="77">
    <dataValidation type="list" allowBlank="1" showInputMessage="1" showErrorMessage="1" sqref="D5">
      <formula1>"a) архивным, b) текстовым, c) системным, d) файлом приложения Microsoft Office"</formula1>
    </dataValidation>
    <dataValidation type="list" allowBlank="1" showInputMessage="1" showErrorMessage="1" sqref="D6">
      <formula1>"a) панель управления, b) панель задач, c) контекстное меню, d) полоса прокрутки"</formula1>
    </dataValidation>
    <dataValidation type="list" allowBlank="1" showInputMessage="1" showErrorMessage="1" sqref="D7">
      <formula1>"a) запустить панель управления, b) выбрать в панели задач окно программы, c) запустить исполняемый файл программы ,d) кликнуть правой клавишей мыши на ярлыке программы"</formula1>
    </dataValidation>
    <dataValidation type="list" allowBlank="1" showInputMessage="1" showErrorMessage="1" sqref="D8">
      <formula1>"a) принтер, b) процессор, c) монитор, d) микрофон"</formula1>
    </dataValidation>
    <dataValidation type="list" allowBlank="1" showInputMessage="1" showErrorMessage="1" sqref="D9">
      <formula1>"a) закрыть, b) свернуть, c) повернуть, d) во весь экран"</formula1>
    </dataValidation>
    <dataValidation type="list" allowBlank="1" showInputMessage="1" showErrorMessage="1" sqref="D10">
      <formula1>"a) Microsoft Word, b) WordPad, c) Paint, d) Adobe Pagemaker"</formula1>
    </dataValidation>
    <dataValidation type="list" allowBlank="1" showInputMessage="1" showErrorMessage="1" sqref="D11">
      <formula1>"a) www.microsoft.com, b) www.apeha.ru, c) www.rambler.ru, d) www.mail.ru"</formula1>
    </dataValidation>
    <dataValidation type="list" allowBlank="1" showInputMessage="1" showErrorMessage="1" sqref="D12">
      <formula1>"a) tab, b) enter, c) space, d) backspace"</formula1>
    </dataValidation>
    <dataValidation type="list" allowBlank="1" showInputMessage="1" showErrorMessage="1" sqref="D13">
      <formula1>"a) ADSL модем, b) почтовое приложение, c) IP-адрес, d) электронную почту"</formula1>
    </dataValidation>
    <dataValidation type="list" allowBlank="1" showInputMessage="1" showErrorMessage="1" sqref="D14">
      <formula1>"a) user, b) name, c) mtu, d) user_name"</formula1>
    </dataValidation>
    <dataValidation type="list" allowBlank="1" showInputMessage="1" showErrorMessage="1" sqref="D15">
      <formula1>"a) самовозпроизводящийся организм, b) программное ядро, c) небольшая программа, предназначенная для выполнения задач, создающих проблемы пользователю, d) небольшая программа, предназначенная для проверки компьютера, подержания его в рабочем состоянии"</formula1>
    </dataValidation>
    <dataValidation type="list" allowBlank="1" showInputMessage="1" showErrorMessage="1" sqref="D16">
      <formula1>"a) Microsoft PowerPoint, b) Microsoft Word, c) Microsoft Access, d) Microsoft Excel"</formula1>
    </dataValidation>
    <dataValidation type="list" allowBlank="1" showInputMessage="1" showErrorMessage="1" sqref="D17">
      <formula1>"a) гипертекстовый файл, b) файл, содержащий таблицы и картинки, c) файл сведений о системе, d) файл, содержащий информацию для текстового, графического, видео и звукового сопровождения данных"</formula1>
    </dataValidation>
    <dataValidation type="list" allowBlank="1" showInputMessage="1" showErrorMessage="1" sqref="D18">
      <formula1>"a) создания электронного сообщения, b) создания и редактирования текстового файла, c) редактирования электронных таблиц, d) обработки изображений"</formula1>
    </dataValidation>
    <dataValidation type="list" allowBlank="1" showInputMessage="1" showErrorMessage="1" sqref="D19">
      <formula1>"a) принтер, b) сканер, c) наличие установленной почтовой программы, d) наличие электронной сети"</formula1>
    </dataValidation>
    <dataValidation type="list" allowBlank="1" showInputMessage="1" showErrorMessage="1" sqref="D20">
      <formula1>"a) выделить, нажать комбинацию клавиш ctrl+z, b) выделить, в контекстном меню выбрать строку «копировать», c) выделить, перетащить в нужное место с помощью мыши, d) выделить, нажать комбинацию клавиш ctrl+v"</formula1>
    </dataValidation>
    <dataValidation type="list" allowBlank="1" showInputMessage="1" showErrorMessage="1" sqref="D21">
      <formula1>"a) Windows Vista – самая быстрая операционная система, b) MS DOS – самая удобная операционная система, c) MS DOS – необходимое программное обеспечение, установленное на компьютер, d) Linux – единственная операционная система, использующая многозадачность"</formula1>
    </dataValidation>
    <dataValidation type="list" allowBlank="1" showInputMessage="1" showErrorMessage="1" sqref="D22">
      <formula1>"a) ввода новой строки (начало нового абзаца), b) добавления строк в таблице, c) ввода прописной буквы, d) удаления символов"</formula1>
    </dataValidation>
    <dataValidation type="list" allowBlank="1" showInputMessage="1" showErrorMessage="1" sqref="D23">
      <formula1>"a) защиты компьютера от вредоносных программ, b) удобного серфинга в сети, c) ввода и редактирования информации, d) редактирования и сохранения изображений"</formula1>
    </dataValidation>
    <dataValidation type="list" allowBlank="1" showInputMessage="1" showErrorMessage="1" sqref="D24">
      <formula1>"a) печати текста, b) вывода информации, c) ввода информации, d) редактирования изображения"</formula1>
    </dataValidation>
    <dataValidation type="list" allowBlank="1" showInputMessage="1" showErrorMessage="1" sqref="D25">
      <formula1>"a) PROBA.TXT ,b) DOC\PROBA, c) DOC, d) TXT"</formula1>
    </dataValidation>
    <dataValidation type="list" allowBlank="1" showInputMessage="1" showErrorMessage="1" sqref="D26">
      <formula1>"a) abc#def.com, b) abc@def.com, c) abc&amp;def.com, d) abc@def.ru.com"</formula1>
    </dataValidation>
    <dataValidation type="list" allowBlank="1" showInputMessage="1" showErrorMessage="1" sqref="D27">
      <formula1>"a) The bat, b) Microsoft Outlook, c) Nero Express, d) Opera "</formula1>
    </dataValidation>
    <dataValidation type="list" allowBlank="1" showInputMessage="1" showErrorMessage="1" sqref="D28">
      <formula1>"a) программы для обработки изображений называются растровыми графическими редакторами,b) для пересылки письма необходима локальная почтовая программа,c) с помощью Microsoft Excel производят вычисления,d) WordPad является полноценной заменой Microsoft Word"</formula1>
    </dataValidation>
    <dataValidation type="list" allowBlank="1" showInputMessage="1" showErrorMessage="1" sqref="D29">
      <formula1>"a) пересечением строки и столбца, b) именем столбца, c) диапазоном строк, d) диапазоном столбцов"</formula1>
    </dataValidation>
    <dataValidation type="list" allowBlank="1" showInputMessage="1" showErrorMessage="1" sqref="D30">
      <formula1>"a) web страниц, b) гипертекстовых документов, c) презентаций, d) электронных таблиц"</formula1>
    </dataValidation>
    <dataValidation type="list" allowBlank="1" showInputMessage="1" showErrorMessage="1" sqref="D31">
      <formula1>"a) переключает языки ввода текста, b) является «прижимаемой» клавишей, c) переключает режимы регистра, d) включает и выключает режим ввода прописных (заглавных) букв"</formula1>
    </dataValidation>
    <dataValidation type="list" allowBlank="1" showInputMessage="1" showErrorMessage="1" sqref="D32">
      <formula1>"a) Program Files, b) корзина, c) рабочий стол, d) пользователи"</formula1>
    </dataValidation>
    <dataValidation type="list" allowBlank="1" showInputMessage="1" showErrorMessage="1" sqref="D33">
      <formula1>"a) сканер, b) принтер, c) плоттер, d) графопостроитель"</formula1>
    </dataValidation>
    <dataValidation type="list" allowBlank="1" showInputMessage="1" showErrorMessage="1" sqref="D34">
      <formula1>"a) начинает новый абзац ,b) переводит курсор в конец строки, c) удаляет символ слева от курсора, d) удаляет символ справа от курсора"</formula1>
    </dataValidation>
    <dataValidation type="list" allowBlank="1" showInputMessage="1" showErrorMessage="1" sqref="D35">
      <formula1>"a) указателем мыши, b) позицией курсора, c) положением коврика для мыши, d) предварительным нажатием стрелок на клавиатуре"</formula1>
    </dataValidation>
    <dataValidation type="list" allowBlank="1" showInputMessage="1" showErrorMessage="1" sqref="D36">
      <formula1>"a) нажать кнопку «пуск», в поле «поиск» ввести запрос, b) набрать запрос в специальном поле поисковой машины, c) написать электронное письмо специального вида, d) зарегистрироваться на почтовом сервере"</formula1>
    </dataValidation>
    <dataValidation type="list" allowBlank="1" showInputMessage="1" showErrorMessage="1" sqref="D37">
      <formula1>"a) текстовый редактор, b) графический редактор, c) редактор электронных таблиц, d) редактор формул"</formula1>
    </dataValidation>
    <dataValidation type="list" allowBlank="1" showInputMessage="1" showErrorMessage="1" sqref="D38">
      <formula1>"a) принтер, b) монитор, c) процессор, d) сканер"</formula1>
    </dataValidation>
    <dataValidation type="list" allowBlank="1" showInputMessage="1" showErrorMessage="1" sqref="D39">
      <formula1>"a) Microsoft InfoPath, b) Adobe Photoshop, c) Abby FineReader, d) Norton Internet Security"</formula1>
    </dataValidation>
    <dataValidation type="list" allowBlank="1" showInputMessage="1" showErrorMessage="1" sqref="D40">
      <formula1>"a) мгновенные сообщения, b) электронные письма, c) файлы большого размера (более 20 Мб), d) электронные деньги"</formula1>
    </dataValidation>
    <dataValidation type="list" allowBlank="1" showInputMessage="1" showErrorMessage="1" sqref="D41">
      <formula1>"a) совокупность web страниц, b) совокупность гипертекстовых документов, c) список файлов, доступных для загрузки, d) файл, открывающийся с помощью Internet Explorer"</formula1>
    </dataValidation>
    <dataValidation type="list" allowBlank="1" showInputMessage="1" showErrorMessage="1" sqref="D42">
      <formula1>"a) прямая, b) плоскость, c) пиксель, d) кривая"</formula1>
    </dataValidation>
    <dataValidation type="list" allowBlank="1" showInputMessage="1" showErrorMessage="1" sqref="D43">
      <formula1>"a) web сайт, b) электронную таблицу, c) гипертекстовый документ, d) презентацию"</formula1>
    </dataValidation>
    <dataValidation type="list" allowBlank="1" showInputMessage="1" showErrorMessage="1" sqref="D44">
      <formula1>"a) ppt, b) pdf, c) jpg, d) exe"</formula1>
    </dataValidation>
    <dataValidation type="list" allowBlank="1" showInputMessage="1" showErrorMessage="1" sqref="D45">
      <formula1>"a) текст, b) рисунок, c) диаграмму, d) таблицу"</formula1>
    </dataValidation>
    <dataValidation type="list" allowBlank="1" showInputMessage="1" showErrorMessage="1" sqref="D46">
      <formula1>"a) строка, b) столбец, c) диапазон, d) ячейка"</formula1>
    </dataValidation>
    <dataValidation type="list" allowBlank="1" showInputMessage="1" showErrorMessage="1" sqref="D47">
      <formula1>"a) суммированием, b) вычислением среднего, c) сортировкой, d) изменением"</formula1>
    </dataValidation>
    <dataValidation type="list" allowBlank="1" showInputMessage="1" showErrorMessage="1" sqref="D48">
      <formula1>"a) красной прямой линией, b) красной волнистой линией, c) зеленой прямой линией, d) зеленой волнистой линией"</formula1>
    </dataValidation>
    <dataValidation type="list" allowBlank="1" showInputMessage="1" showErrorMessage="1" sqref="D49">
      <formula1>"a) поисковая служба Archie, b) Internet Explorer, c) брандмауэр, d) браузер"</formula1>
    </dataValidation>
    <dataValidation type="list" allowBlank="1" showInputMessage="1" showErrorMessage="1" sqref="D50">
      <formula1>"a) home, b) esc, c) F1, d) F8"</formula1>
    </dataValidation>
    <dataValidation type="list" allowBlank="1" showInputMessage="1" showErrorMessage="1" sqref="D51">
      <formula1>"a) есть слово «реферат» и любые символы после него, b) есть слово «реферат» и любые символы после него, с любым расширением, c) в начале есть слово «реферат» и любые символы после него, созданные в программе Microsoft Word "</formula1>
    </dataValidation>
    <dataValidation type="list" allowBlank="1" showInputMessage="1" showErrorMessage="1" sqref="D52">
      <formula1>"a) создания и редактирования таблиц, b) создания и редактирования изображений, c) создания и редактирования текста, d) создания и редактирования программ"</formula1>
    </dataValidation>
    <dataValidation type="list" allowBlank="1" showInputMessage="1" showErrorMessage="1" sqref="D53">
      <formula1>"a) способ размещения информации на диске, b) специальный каталог, c) дерево каталогов, d) система обработки текстовой информации"</formula1>
    </dataValidation>
    <dataValidation type="list" allowBlank="1" showInputMessage="1" showErrorMessage="1" sqref="D54">
      <formula1>"a) рисунок, b) гипертекст, c) информация о системе, d) текст"</formula1>
    </dataValidation>
    <dataValidation type="list" allowBlank="1" showInputMessage="1" showErrorMessage="1" sqref="D55">
      <formula1>"a) файлы, b) папки, c) файлы и папки, d) все, что угодно"</formula1>
    </dataValidation>
    <dataValidation type="list" allowBlank="1" showInputMessage="1" showErrorMessage="1" sqref="D56">
      <formula1>"a) в специальный каталог на системном диске, b) в место удаления, c) в указанную папку, d) в папку карантина"</formula1>
    </dataValidation>
    <dataValidation type="list" allowBlank="1" showInputMessage="1" showErrorMessage="1" sqref="D57">
      <formula1>"a) распечатка лекций курса информатики, b) учебник по предмету, c) образовательные стандарты, d) мультимедийный DVD диск"</formula1>
    </dataValidation>
    <dataValidation type="list" allowBlank="1" showInputMessage="1" showErrorMessage="1" sqref="D58">
      <formula1>"a) объект, предназначенный для образовательных целей, b) объект, представленный на лазерном диске, c) объект, предназначенный для образовательных целей и представленный в электронной форме, d) персональный компьютер"</formula1>
    </dataValidation>
    <dataValidation type="list" allowBlank="1" showInputMessage="1" showErrorMessage="1" sqref="D59">
      <formula1>"a) визуализацию представленной информации, b) графический дизайн, c) анимационную презентацию, d) план работы"</formula1>
    </dataValidation>
    <dataValidation type="list" allowBlank="1" showInputMessage="1" showErrorMessage="1" sqref="D60">
      <formula1>"a) www.yandex.ru, b) username@yandex.ru, c) http://www.npstoik.ru, d) www.ya.ru"</formula1>
    </dataValidation>
    <dataValidation type="list" allowBlank="1" showInputMessage="1" showErrorMessage="1" sqref="D61">
      <formula1>"a) копировать адреса посещенных страниц в специальный текстовый файл, b) не закрывать браузер, c) запоминать адреса посещенных страниц, d) заносить часто посещаемые страницы в «избранное»"</formula1>
    </dataValidation>
    <dataValidation type="list" allowBlank="1" showInputMessage="1" showErrorMessage="1" sqref="D62">
      <formula1>"a) брандмауэр, b) проводник, c) браузер, d) поисковая машина"</formula1>
    </dataValidation>
    <dataValidation type="list" allowBlank="1" showInputMessage="1" showErrorMessage="1" sqref="D63">
      <formula1>"a) Microsoft Windows 2000, b) Microsoft Excel 2010, c) Microsoft PowerPoint 2003, d) Microsoft Publisher 2007"</formula1>
    </dataValidation>
    <dataValidation type="list" allowBlank="1" showInputMessage="1" showErrorMessage="1" sqref="D64">
      <formula1>"a) http, b) www, c) html, d) jpeg"</formula1>
    </dataValidation>
    <dataValidation type="list" allowBlank="1" showInputMessage="1" showErrorMessage="1" sqref="D66">
      <formula1>"a) enter, b) delete, c) esc, d) end"</formula1>
    </dataValidation>
    <dataValidation type="list" allowBlank="1" showInputMessage="1" showErrorMessage="1" sqref="D67">
      <formula1>"a) электронная почта, b) ftp-сервис, c) irc-чат, d) www-сервис"</formula1>
    </dataValidation>
    <dataValidation type="list" allowBlank="1" showInputMessage="1" showErrorMessage="1" sqref="D68">
      <formula1>"a) процесс предоставления прав на выполнение определенных действий, b) процесс выбора уникальной пары «логин-пароль», c) процесс установления лица названному им идентификатору, d) процесс создания электронного почтового ящика"</formula1>
    </dataValidation>
    <dataValidation type="list" allowBlank="1" showInputMessage="1" showErrorMessage="1" sqref="D69">
      <formula1>"a) стирается, b) сохраняется, c) передается в сеть, d) сохраняется в постоянной памяти и стирается из оперативной"</formula1>
    </dataValidation>
    <dataValidation type="list" allowBlank="1" showInputMessage="1" showErrorMessage="1" sqref="D70">
      <formula1>"a) в котором вместо цифр используются определенные буквы, b) в котором вместо цифр используются одинаковые символы, c) в котором используется многоуровневая система цифр, d) в котором используется многоуровневая система букв"</formula1>
    </dataValidation>
    <dataValidation type="list" allowBlank="1" showInputMessage="1" showErrorMessage="1" sqref="D71">
      <formula1>"a) создание, редактирование, сохранение электронных таблиц, b) создание, редактирование, сохранение изображений, c) создание, редактирование, сохранение текста, d) создание, редактирование, сохранение web форм"</formula1>
    </dataValidation>
    <dataValidation type="list" allowBlank="1" showInputMessage="1" showErrorMessage="1" sqref="D72">
      <formula1>"a) winamp, b) winrar, c) winword, d) winvnc"</formula1>
    </dataValidation>
    <dataValidation type="list" allowBlank="1" showInputMessage="1" showErrorMessage="1" sqref="D73">
      <formula1>"a) текст, b) число, c) диаграмма, d) специальные символы"</formula1>
    </dataValidation>
    <dataValidation type="list" allowBlank="1" showInputMessage="1" showErrorMessage="1" sqref="D74">
      <formula1>"a) значок, позволяющий запустить программу, получить прямой доступ к файлу или папке, b) значок, позволяющий расположить все файлы и папки на рабочем столе, c) гиперссылка в html-документе, d) заголовок вверху активного окна"</formula1>
    </dataValidation>
    <dataValidation type="list" allowBlank="1" showInputMessage="1" showErrorMessage="1" sqref="D75">
      <formula1>"a) touchpad, b) touchscreen, c) i-pod, d) i-phone"</formula1>
    </dataValidation>
    <dataValidation type="list" allowBlank="1" showInputMessage="1" showErrorMessage="1" sqref="D76">
      <formula1>"a) в специально отведенном для этого текстовом файле, b) в оперативной памяти, c) в адресной книге почтовой программы, d) в записной книжке"</formula1>
    </dataValidation>
    <dataValidation type="list" allowBlank="1" showInputMessage="1" showErrorMessage="1" sqref="D77">
      <formula1>"a) tab, b) insert, c) F2, d) shift"</formula1>
    </dataValidation>
    <dataValidation type="list" allowBlank="1" showInputMessage="1" showErrorMessage="1" sqref="D78">
      <formula1>"a) caps lock, b) pg up, c) pg down, d) home"</formula1>
    </dataValidation>
    <dataValidation type="list" allowBlank="1" showInputMessage="1" showErrorMessage="1" sqref="D79">
      <formula1>"a) файл, содержащий текстовую информацию, b) место временного или постоянного хранения данных, c) совокупность систематизированных материалов ,d) компьютерная программа"</formula1>
    </dataValidation>
    <dataValidation type="list" allowBlank="1" showInputMessage="1" showErrorMessage="1" sqref="D80">
      <formula1>"a) временная область хранения скопированной информации, b) постоянно зарезервированное место на жестком диске, c) специальный файл, предназначенный для временного хранения страниц виртуальной памяти"</formula1>
    </dataValidation>
    <dataValidation type="list" allowBlank="1" showInputMessage="1" showErrorMessage="1" sqref="D81">
      <formula1>"a) специальный файл, содержащий информацию о настройках пользователя, b) горизонтальная поверхность, на которой располагаются внешние устройства компьютера, c) основное рабочее пространство пользователя Windows"</formula1>
    </dataValidation>
    <dataValidation type="list" allowBlank="1" showInputMessage="1" showErrorMessage="1" sqref="D65">
      <formula1>"a) возникновение, выцветание, вылет, приземление, масштабирование, b) панорама, вращение, выскакивание, переписывание, изменение цвета ,c) подчеркивание, зачеркивание, случайные полосы, часовая стрелка, d) фигура, плюс, центрифуга, бумеранг, кнут"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Порубова</cp:lastModifiedBy>
  <dcterms:created xsi:type="dcterms:W3CDTF">2012-01-17T08:00:12Z</dcterms:created>
  <dcterms:modified xsi:type="dcterms:W3CDTF">2012-01-23T05:52:36Z</dcterms:modified>
  <cp:category/>
  <cp:version/>
  <cp:contentType/>
  <cp:contentStatus/>
</cp:coreProperties>
</file>